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906CA8FD-6BEC-453A-BF1E-EAA3534D3AF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<sst xmlns="http://schemas.openxmlformats.org/spreadsheetml/2006/main" count="55" uniqueCount="44">
  <si>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</si>
  <si>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</si>
  <si>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</si>
  <si>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</si>
  <si>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</si>
  <si>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</si>
  <si>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</si>
  <si>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</si>
  <si>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</si>
  <si>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</si>
  <si>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</si>
  <si>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</si>
  <si>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</si>
  <si>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</si>
  <si>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</si>
  <si>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</si>
  <si>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</si>
  <si>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</si>
  <si>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</si>
  <si>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</si>
  <si>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</si>
  <si>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</si>
  <si>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</si>
  <si>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</si>
  <si>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</si>
  <si>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</si>
  <si>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</si>
  <si>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</si>
  <si>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</si>
  <si>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</si>
  <si>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</si>
  <si>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</si>
  <si>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</si>
  <si>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</si>
  <si>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</si>
  <si>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</si>
  <si>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BAŞAK METAL DEMİR</t>
  </si>
  <si>
    <t>ŞİRİNOĞLU TİCARET</t>
  </si>
  <si>
    <t>NEVA PROFİL</t>
  </si>
  <si>
    <t xml:space="preserve">ES DEMİR İNŞAAT </t>
  </si>
  <si>
    <t>BİLKAR PROFİL</t>
  </si>
  <si>
    <t>MEHMET YÖNTEM</t>
  </si>
  <si>
    <t>DOĞU SEFERİ</t>
  </si>
  <si>
    <t>11,05,2023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</si>
</sst>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41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45057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43</v>
      </c>
      <c r="D5" s="11"/>
      <c r="E5" s="12">
        <v>25775</v>
      </c>
      <c r="F5" s="1"/>
      <c r="G5" s="13" t="str">
        <f t="shared" ref="G5:G6" si="0">IF(A5="","",(A5))</f>
        <v>BAŞAK METAL DEMİR</v>
      </c>
      <c r="H5" s="12"/>
      <c r="I5" s="12">
        <v>25775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43</v>
      </c>
      <c r="D6" s="11"/>
      <c r="E6" s="12">
        <v>44510</v>
      </c>
      <c r="F6" s="1"/>
      <c r="G6" s="13" t="str">
        <f t="shared" si="0"/>
        <v>ŞİRİNOĞLU TİCARET</v>
      </c>
      <c r="H6" s="12"/>
      <c r="I6" s="12">
        <v>44500</v>
      </c>
      <c r="J6" s="12"/>
      <c r="K6" s="12">
        <f t="shared" ref="K6:K19" si="1">IF(G6="","",SUM(E6-H6-I6-J6))</f>
        <v>10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43</v>
      </c>
      <c r="D7" s="11"/>
      <c r="E7" s="12">
        <v>2680</v>
      </c>
      <c r="F7" s="1"/>
      <c r="G7" s="13" t="str">
        <f>IF(A7="","",(A7))</f>
        <v>NEVA PROFİL</v>
      </c>
      <c r="H7" s="12">
        <v>2680</v>
      </c>
      <c r="I7" s="12"/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39</v>
      </c>
      <c r="B8" s="40"/>
      <c r="C8" s="10" t="s">
        <v>43</v>
      </c>
      <c r="D8" s="11"/>
      <c r="E8" s="12">
        <v>4250</v>
      </c>
      <c r="F8" s="1"/>
      <c r="G8" s="13" t="str">
        <f t="shared" ref="G8:G19" si="2">IF(A8="","",(A8))</f>
        <v xml:space="preserve">ES DEMİR İNŞAAT </v>
      </c>
      <c r="H8" s="12">
        <v>4250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40</v>
      </c>
      <c r="B9" s="40"/>
      <c r="C9" s="10" t="s">
        <v>43</v>
      </c>
      <c r="D9" s="11"/>
      <c r="E9" s="12">
        <v>67358</v>
      </c>
      <c r="F9" s="1"/>
      <c r="G9" s="13" t="str">
        <f t="shared" si="2"/>
        <v>BİLKAR PROFİL</v>
      </c>
      <c r="H9" s="12">
        <v>36000</v>
      </c>
      <c r="I9" s="12"/>
      <c r="J9" s="12"/>
      <c r="K9" s="12">
        <f t="shared" si="1"/>
        <v>31358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144573</v>
      </c>
      <c r="F22" s="1"/>
      <c r="G22" s="17" t="s">
        <v>17</v>
      </c>
      <c r="H22" s="18">
        <f>SUM(H5:H21)</f>
        <v>45430</v>
      </c>
      <c r="I22" s="18">
        <f>SUM(I5:I21)</f>
        <v>70275</v>
      </c>
      <c r="J22" s="18">
        <f>SUM(J5:J21)</f>
        <v>0</v>
      </c>
      <c r="K22" s="18">
        <f>SUM(K5:K21)</f>
        <v>31368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292341</v>
      </c>
      <c r="D25" s="19">
        <v>294333</v>
      </c>
      <c r="E25" s="20">
        <f>IF(C25="","",SUM(D25-C25))</f>
        <v>1992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4085</v>
      </c>
      <c r="D26" s="22"/>
      <c r="E26" s="21">
        <f>IF(C26="","",SUM(C26/E25))</f>
        <v>2.0507028112449799</v>
      </c>
      <c r="F26" s="1"/>
      <c r="G26" s="11" t="s">
        <v>26</v>
      </c>
      <c r="H26" s="12">
        <v>4085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4651</v>
      </c>
      <c r="D27" s="22"/>
      <c r="E27" s="23">
        <f>SUM(C27/E22)</f>
        <v>3.2170598936177575E-2</v>
      </c>
      <c r="F27" s="1"/>
      <c r="G27" s="11" t="s">
        <v>28</v>
      </c>
      <c r="H27" s="12">
        <v>566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4651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40779</v>
      </c>
      <c r="D36" s="1"/>
      <c r="E36" s="1"/>
      <c r="F36" s="1"/>
      <c r="G36" s="27" t="s">
        <v>32</v>
      </c>
      <c r="H36" s="16">
        <f>IF(H33="","",SUM(H22-H33))</f>
        <v>40779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41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2023-05-11T05:40:36Z</cp:lastPrinted>
  <dcterms:created xsi:type="dcterms:W3CDTF">2022-08-24T05:29:34Z</dcterms:created>
  <dcterms:modified xsi:type="dcterms:W3CDTF">2023-05-11T07:13:03Z</dcterms:modified>
</cp:coreProperties>
</file>